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y Drive\Unleaded Kids\Blogs\"/>
    </mc:Choice>
  </mc:AlternateContent>
  <xr:revisionPtr revIDLastSave="0" documentId="8_{7D772E6F-EDEC-4647-9537-409882410871}" xr6:coauthVersionLast="47" xr6:coauthVersionMax="47" xr10:uidLastSave="{00000000-0000-0000-0000-000000000000}"/>
  <bookViews>
    <workbookView xWindow="-34875" yWindow="-29235" windowWidth="28575" windowHeight="18255" tabRatio="500" xr2:uid="{00000000-000D-0000-FFFF-FFFF00000000}"/>
  </bookViews>
  <sheets>
    <sheet name="I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C26" i="2" s="1"/>
  <c r="C30" i="2" s="1"/>
  <c r="B19" i="2"/>
  <c r="C19" i="2" s="1"/>
  <c r="C23" i="2" s="1"/>
</calcChain>
</file>

<file path=xl/sharedStrings.xml><?xml version="1.0" encoding="utf-8"?>
<sst xmlns="http://schemas.openxmlformats.org/spreadsheetml/2006/main" count="32" uniqueCount="27">
  <si>
    <t>Variable</t>
  </si>
  <si>
    <t>Value</t>
  </si>
  <si>
    <t>β =</t>
  </si>
  <si>
    <t>(PbB1+1)/(PbB2+1)</t>
  </si>
  <si>
    <t>(PbB1)/(PbB2)</t>
  </si>
  <si>
    <t>Change in lifetime earnings from IQ point change discounted at 2% to age 7</t>
  </si>
  <si>
    <t>Value of IQ Point - Exhibit 5-25 Row 6</t>
  </si>
  <si>
    <t>See Exhibit 5-24 below.</t>
  </si>
  <si>
    <t>https://www.epa.gov/system/files/documents/2024-10/508_lcri_final_ea_10-21-2024.pdf</t>
  </si>
  <si>
    <t>From EPA's Economic Analysis for the Final Lead and Copper Rule Improvements, EPA 810-R-24-005</t>
  </si>
  <si>
    <t>Sections 5.5.1 Concentration-Response Functions for Lead and IQ &amp; 5.5.2 Valuation of Avoided IQ Loss</t>
  </si>
  <si>
    <t>Pre-Rule Blood Lead Level in µg/dL</t>
  </si>
  <si>
    <t>Post-Rule Blood Lead Level in µg/dL</t>
  </si>
  <si>
    <t xml:space="preserve">Instructions:  </t>
  </si>
  <si>
    <t>1. Use EPA's All Ages Lead Model to Estimate Pre-Rule and Post-Rule Blood Lead Levels for Typical Child</t>
  </si>
  <si>
    <t>4. Enter Value of an IQ Point from Exhibit 5-25 (below) in Magenta Highlighted Cell</t>
  </si>
  <si>
    <t>2. Enter Pre-Rule and Post-Lead Blood Lead Levels in Yellow Highlighted Cell</t>
  </si>
  <si>
    <t>5. See Low-End and High-End Estimated Changes in Lifetime Earnings in Blue Highlighted Box.</t>
  </si>
  <si>
    <t>Description</t>
  </si>
  <si>
    <r>
      <t>PbB</t>
    </r>
    <r>
      <rPr>
        <vertAlign val="subscript"/>
        <sz val="16"/>
        <color theme="1"/>
        <rFont val="Calibri"/>
        <family val="2"/>
        <scheme val="minor"/>
      </rPr>
      <t>1</t>
    </r>
  </si>
  <si>
    <r>
      <t>PbB</t>
    </r>
    <r>
      <rPr>
        <vertAlign val="subscript"/>
        <sz val="16"/>
        <color theme="1"/>
        <rFont val="Calibri"/>
        <family val="2"/>
        <scheme val="minor"/>
      </rPr>
      <t>2</t>
    </r>
  </si>
  <si>
    <r>
      <t xml:space="preserve">3. Adjust </t>
    </r>
    <r>
      <rPr>
        <sz val="14"/>
        <color theme="1"/>
        <rFont val="Aptos Narrow"/>
        <family val="2"/>
      </rPr>
      <t>β</t>
    </r>
    <r>
      <rPr>
        <sz val="14"/>
        <color theme="1"/>
        <rFont val="Calibri"/>
        <family val="2"/>
      </rPr>
      <t xml:space="preserve">  Based on Exhibit 5-24 (below)</t>
    </r>
    <r>
      <rPr>
        <sz val="14"/>
        <color theme="1"/>
        <rFont val="Calibri"/>
        <family val="2"/>
        <scheme val="minor"/>
      </rPr>
      <t xml:space="preserve"> - Default is 3.25</t>
    </r>
  </si>
  <si>
    <t>Calculating Change in Lifetime Earnings Based on Change in a Typical Child's Blood Lead Level</t>
  </si>
  <si>
    <t xml:space="preserve">Equation 9 - LCRI High Benefits Calculation based on corrected Lanphear et al (2005, erratum 2019) </t>
  </si>
  <si>
    <t xml:space="preserve">Equation 10 - LCRI Low Benefits Calculation based on Crump et al. (2013) </t>
  </si>
  <si>
    <t>Average Societal Benefits Per Child</t>
  </si>
  <si>
    <t xml:space="preserve">Note: Assuming the post-rule blood lead level estimates are lower, these equations estimate the avoided population average IQ loss.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</si>
</sst>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ptos"/>
      <family val="2"/>
    </font>
    <font>
      <sz val="10"/>
      <color rgb="FF000000"/>
      <name val="Aptos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ptos Narrow"/>
      <family val="2"/>
    </font>
    <font>
      <sz val="14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6C3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1">
    <xf numFmtId="0" fontId="0" fillId="0" borderId="0" xfId="0"/>
    <xf numFmtId="0" fontId="0" fillId="34" borderId="0" xfId="0" applyFill="1"/>
    <xf numFmtId="0" fontId="0" fillId="0" borderId="0" xfId="0" applyAlignment="1">
      <alignment horizontal="left" vertical="top" wrapText="1"/>
    </xf>
    <xf numFmtId="0" fontId="18" fillId="0" borderId="0" xfId="0" applyFont="1"/>
    <xf numFmtId="0" fontId="0" fillId="0" borderId="0" xfId="0" applyAlignment="1">
      <alignment vertical="center"/>
    </xf>
    <xf numFmtId="0" fontId="18" fillId="36" borderId="0" xfId="0" applyFont="1" applyFill="1"/>
    <xf numFmtId="0" fontId="0" fillId="36" borderId="0" xfId="0" applyFill="1"/>
    <xf numFmtId="0" fontId="18" fillId="35" borderId="0" xfId="0" applyFont="1" applyFill="1"/>
    <xf numFmtId="0" fontId="0" fillId="35" borderId="0" xfId="0" applyFill="1"/>
    <xf numFmtId="0" fontId="0" fillId="37" borderId="0" xfId="0" applyFill="1"/>
    <xf numFmtId="2" fontId="19" fillId="38" borderId="0" xfId="0" applyNumberFormat="1" applyFont="1" applyFill="1"/>
    <xf numFmtId="0" fontId="0" fillId="39" borderId="0" xfId="0" applyFill="1"/>
    <xf numFmtId="6" fontId="0" fillId="40" borderId="0" xfId="0" applyNumberFormat="1" applyFill="1"/>
    <xf numFmtId="164" fontId="22" fillId="38" borderId="0" xfId="1" applyNumberFormat="1" applyFont="1" applyFill="1"/>
    <xf numFmtId="0" fontId="0" fillId="0" borderId="0" xfId="0" applyAlignment="1">
      <alignment vertical="top" wrapText="1"/>
    </xf>
    <xf numFmtId="2" fontId="0" fillId="0" borderId="0" xfId="0" applyNumberFormat="1"/>
    <xf numFmtId="0" fontId="21" fillId="33" borderId="0" xfId="0" applyFont="1" applyFill="1"/>
    <xf numFmtId="0" fontId="21" fillId="0" borderId="0" xfId="0" applyFont="1" applyAlignment="1">
      <alignment horizontal="left" vertical="top" wrapText="1"/>
    </xf>
    <xf numFmtId="0" fontId="20" fillId="0" borderId="0" xfId="0" applyFont="1"/>
    <xf numFmtId="0" fontId="24" fillId="0" borderId="0" xfId="43" applyFill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7" fillId="0" borderId="0" xfId="43" applyFont="1" applyFill="1"/>
    <xf numFmtId="0" fontId="28" fillId="0" borderId="0" xfId="0" applyFont="1"/>
    <xf numFmtId="0" fontId="22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://www.unleadedkids.org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46568</xdr:colOff>
      <xdr:row>16</xdr:row>
      <xdr:rowOff>75637</xdr:rowOff>
    </xdr:from>
    <xdr:to>
      <xdr:col>14</xdr:col>
      <xdr:colOff>40410</xdr:colOff>
      <xdr:row>23</xdr:row>
      <xdr:rowOff>77469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4BB147E-8013-2B1F-BC96-0AE3600E4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671"/>
        <a:stretch/>
      </xdr:blipFill>
      <xdr:spPr>
        <a:xfrm>
          <a:off x="7071977" y="1189773"/>
          <a:ext cx="5755024" cy="1475264"/>
        </a:xfrm>
        <a:prstGeom prst="rect">
          <a:avLst/>
        </a:prstGeom>
        <a:ln w="41275">
          <a:solidFill>
            <a:schemeClr val="accent2"/>
          </a:solidFill>
        </a:ln>
      </xdr:spPr>
    </xdr:pic>
    <xdr:clientData/>
  </xdr:twoCellAnchor>
  <xdr:twoCellAnchor>
    <xdr:from>
      <xdr:col>0</xdr:col>
      <xdr:colOff>0</xdr:colOff>
      <xdr:row>31</xdr:row>
      <xdr:rowOff>178377</xdr:rowOff>
    </xdr:from>
    <xdr:to>
      <xdr:col>5</xdr:col>
      <xdr:colOff>834426</xdr:colOff>
      <xdr:row>57</xdr:row>
      <xdr:rowOff>76803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3BDAFAF-6910-2BF7-9DDD-F9CAD46B8A1C}"/>
            </a:ext>
          </a:extLst>
        </xdr:cNvPr>
        <xdr:cNvGrpSpPr/>
      </xdr:nvGrpSpPr>
      <xdr:grpSpPr>
        <a:xfrm>
          <a:off x="0" y="7560772"/>
          <a:ext cx="7865608" cy="4638758"/>
          <a:chOff x="0" y="3609975"/>
          <a:chExt cx="7844826" cy="4613301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8B23E4B-70E0-7299-6372-082ECD9E55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3609975"/>
            <a:ext cx="7844826" cy="4613301"/>
          </a:xfrm>
          <a:prstGeom prst="rect">
            <a:avLst/>
          </a:prstGeom>
        </xdr:spPr>
      </xdr:pic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F5F2DDCB-8910-FE0B-07A5-6CFED8B46BBB}"/>
              </a:ext>
            </a:extLst>
          </xdr:cNvPr>
          <xdr:cNvSpPr/>
        </xdr:nvSpPr>
        <xdr:spPr>
          <a:xfrm>
            <a:off x="2761297" y="4698684"/>
            <a:ext cx="1555751" cy="2511742"/>
          </a:xfrm>
          <a:prstGeom prst="rect">
            <a:avLst/>
          </a:prstGeom>
          <a:noFill/>
          <a:ln w="38100">
            <a:solidFill>
              <a:schemeClr val="accent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3114F11-96CE-4F4D-A184-9ED0138F0676}"/>
              </a:ext>
            </a:extLst>
          </xdr:cNvPr>
          <xdr:cNvSpPr/>
        </xdr:nvSpPr>
        <xdr:spPr>
          <a:xfrm>
            <a:off x="5974080" y="4698048"/>
            <a:ext cx="1664970" cy="2512377"/>
          </a:xfrm>
          <a:prstGeom prst="rect">
            <a:avLst/>
          </a:prstGeom>
          <a:noFill/>
          <a:ln w="38100">
            <a:solidFill>
              <a:schemeClr val="accent6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47203</xdr:colOff>
      <xdr:row>23</xdr:row>
      <xdr:rowOff>133539</xdr:rowOff>
    </xdr:from>
    <xdr:to>
      <xdr:col>14</xdr:col>
      <xdr:colOff>34636</xdr:colOff>
      <xdr:row>30</xdr:row>
      <xdr:rowOff>85229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B73DFE-2771-4C4B-9605-0B2CC591E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8385" y="5848539"/>
          <a:ext cx="5711092" cy="1437244"/>
        </a:xfrm>
        <a:prstGeom prst="rect">
          <a:avLst/>
        </a:prstGeom>
        <a:ln w="41275">
          <a:solidFill>
            <a:schemeClr val="accent6"/>
          </a:solidFill>
        </a:ln>
      </xdr:spPr>
    </xdr:pic>
    <xdr:clientData/>
  </xdr:twoCellAnchor>
  <xdr:twoCellAnchor>
    <xdr:from>
      <xdr:col>5</xdr:col>
      <xdr:colOff>763675</xdr:colOff>
      <xdr:row>32</xdr:row>
      <xdr:rowOff>141894</xdr:rowOff>
    </xdr:from>
    <xdr:to>
      <xdr:col>15</xdr:col>
      <xdr:colOff>308592</xdr:colOff>
      <xdr:row>57</xdr:row>
      <xdr:rowOff>115859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66BFC4C-5EEC-20A3-80E1-7B38DC7477C2}"/>
            </a:ext>
          </a:extLst>
        </xdr:cNvPr>
        <xdr:cNvGrpSpPr/>
      </xdr:nvGrpSpPr>
      <xdr:grpSpPr>
        <a:xfrm>
          <a:off x="7794857" y="7708034"/>
          <a:ext cx="5857394" cy="4530552"/>
          <a:chOff x="7773036" y="4612005"/>
          <a:chExt cx="5869517" cy="451231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AE3B4133-367F-0DEC-3671-442040588366}"/>
              </a:ext>
            </a:extLst>
          </xdr:cNvPr>
          <xdr:cNvGrpSpPr/>
        </xdr:nvGrpSpPr>
        <xdr:grpSpPr>
          <a:xfrm>
            <a:off x="7773036" y="4612005"/>
            <a:ext cx="5869517" cy="4514215"/>
            <a:chOff x="8016876" y="3888105"/>
            <a:chExt cx="5869517" cy="4510405"/>
          </a:xfrm>
        </xdr:grpSpPr>
        <xdr:pic>
          <xdr:nvPicPr>
            <xdr:cNvPr id="7" name="Picture 6" descr="A screenshot of a document&#10;&#10;Description automatically generated">
              <a:extLst>
                <a:ext uri="{FF2B5EF4-FFF2-40B4-BE49-F238E27FC236}">
                  <a16:creationId xmlns:a16="http://schemas.microsoft.com/office/drawing/2014/main" id="{03F4108D-EEA2-47DB-0D28-7B514F86AFC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016876" y="3888105"/>
              <a:ext cx="5869517" cy="4510405"/>
            </a:xfrm>
            <a:prstGeom prst="rect">
              <a:avLst/>
            </a:prstGeom>
          </xdr:spPr>
        </xdr:pic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E9F66407-E3F2-48C5-8369-108088CA19C9}"/>
                </a:ext>
              </a:extLst>
            </xdr:cNvPr>
            <xdr:cNvSpPr/>
          </xdr:nvSpPr>
          <xdr:spPr>
            <a:xfrm>
              <a:off x="8892541" y="7237094"/>
              <a:ext cx="4030979" cy="280564"/>
            </a:xfrm>
            <a:prstGeom prst="rect">
              <a:avLst/>
            </a:prstGeom>
            <a:noFill/>
            <a:ln w="38100">
              <a:solidFill>
                <a:srgbClr val="FF99FF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1CDF3440-28A0-4B8A-9B8E-B6C55E677C74}"/>
              </a:ext>
            </a:extLst>
          </xdr:cNvPr>
          <xdr:cNvSpPr/>
        </xdr:nvSpPr>
        <xdr:spPr>
          <a:xfrm>
            <a:off x="8626476" y="6684645"/>
            <a:ext cx="4038599" cy="269252"/>
          </a:xfrm>
          <a:prstGeom prst="rect">
            <a:avLst/>
          </a:prstGeom>
          <a:noFill/>
          <a:ln w="38100">
            <a:solidFill>
              <a:srgbClr val="FF99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8</xdr:col>
      <xdr:colOff>46182</xdr:colOff>
      <xdr:row>0</xdr:row>
      <xdr:rowOff>0</xdr:rowOff>
    </xdr:from>
    <xdr:to>
      <xdr:col>12</xdr:col>
      <xdr:colOff>530052</xdr:colOff>
      <xdr:row>7</xdr:row>
      <xdr:rowOff>72620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3D7248-35F7-A4B0-AA50-28C53B5D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5227" y="0"/>
          <a:ext cx="2860964" cy="1862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pa.gov/system/files/documents/2024-10/508_lcri_final_ea_10-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BF97-19D2-4F98-B392-5C946052C7FB}">
  <sheetPr>
    <pageSetUpPr fitToPage="1"/>
  </sheetPr>
  <dimension ref="A1:G150"/>
  <sheetViews>
    <sheetView tabSelected="1" zoomScale="110" zoomScaleNormal="110" workbookViewId="0">
      <selection activeCell="P58" sqref="A1:P58"/>
    </sheetView>
  </sheetViews>
  <sheetFormatPr defaultColWidth="8.6640625" defaultRowHeight="14.4" x14ac:dyDescent="0.3"/>
  <cols>
    <col min="1" max="1" width="19.33203125" customWidth="1"/>
    <col min="2" max="2" width="13.5546875" customWidth="1"/>
    <col min="3" max="3" width="28.6640625" customWidth="1"/>
    <col min="4" max="4" width="27.5546875" customWidth="1"/>
    <col min="5" max="5" width="13.33203125" customWidth="1"/>
    <col min="6" max="6" width="14.6640625" customWidth="1"/>
    <col min="8" max="8" width="8.6640625" customWidth="1"/>
  </cols>
  <sheetData>
    <row r="1" spans="1:7" ht="23.4" x14ac:dyDescent="0.45">
      <c r="A1" s="22" t="s">
        <v>22</v>
      </c>
      <c r="B1" s="22"/>
      <c r="C1" s="22"/>
      <c r="D1" s="22"/>
    </row>
    <row r="2" spans="1:7" ht="21" x14ac:dyDescent="0.4">
      <c r="A2" s="18" t="s">
        <v>9</v>
      </c>
    </row>
    <row r="3" spans="1:7" ht="21" x14ac:dyDescent="0.4">
      <c r="A3" s="18" t="s">
        <v>10</v>
      </c>
      <c r="B3" s="18"/>
      <c r="C3" s="18"/>
      <c r="D3" s="18"/>
    </row>
    <row r="4" spans="1:7" s="20" customFormat="1" ht="18" x14ac:dyDescent="0.35">
      <c r="A4" s="23" t="s">
        <v>8</v>
      </c>
      <c r="B4" s="24"/>
      <c r="C4" s="24"/>
      <c r="D4" s="24"/>
    </row>
    <row r="5" spans="1:7" ht="21" x14ac:dyDescent="0.4">
      <c r="A5" s="19"/>
      <c r="B5" s="18"/>
      <c r="C5" s="18"/>
      <c r="D5" s="18"/>
    </row>
    <row r="6" spans="1:7" ht="18.600000000000001" customHeight="1" x14ac:dyDescent="0.35">
      <c r="A6" s="26" t="s">
        <v>13</v>
      </c>
      <c r="B6" s="24"/>
      <c r="C6" s="24"/>
      <c r="D6" s="24"/>
      <c r="E6" s="20"/>
    </row>
    <row r="7" spans="1:7" ht="18.600000000000001" customHeight="1" x14ac:dyDescent="0.35">
      <c r="A7" s="27" t="s">
        <v>14</v>
      </c>
      <c r="B7" s="24"/>
      <c r="C7" s="24"/>
      <c r="D7" s="24"/>
      <c r="E7" s="20"/>
    </row>
    <row r="8" spans="1:7" ht="18.600000000000001" customHeight="1" x14ac:dyDescent="0.35">
      <c r="A8" s="27" t="s">
        <v>16</v>
      </c>
      <c r="B8" s="24"/>
      <c r="C8" s="24"/>
      <c r="D8" s="24"/>
      <c r="E8" s="20"/>
    </row>
    <row r="9" spans="1:7" ht="18.600000000000001" customHeight="1" x14ac:dyDescent="0.35">
      <c r="A9" s="27" t="s">
        <v>21</v>
      </c>
      <c r="B9" s="24"/>
      <c r="C9" s="24"/>
      <c r="D9" s="24"/>
      <c r="E9" s="20"/>
    </row>
    <row r="10" spans="1:7" ht="18.600000000000001" customHeight="1" x14ac:dyDescent="0.35">
      <c r="A10" s="27" t="s">
        <v>15</v>
      </c>
      <c r="B10" s="24"/>
      <c r="C10" s="24"/>
      <c r="D10" s="24"/>
      <c r="E10" s="20"/>
    </row>
    <row r="11" spans="1:7" ht="18.600000000000001" customHeight="1" x14ac:dyDescent="0.35">
      <c r="A11" s="27" t="s">
        <v>17</v>
      </c>
      <c r="B11" s="24"/>
      <c r="C11" s="24"/>
      <c r="D11" s="24"/>
      <c r="E11" s="20"/>
    </row>
    <row r="12" spans="1:7" ht="18.600000000000001" customHeight="1" x14ac:dyDescent="0.35">
      <c r="A12" s="27" t="s">
        <v>26</v>
      </c>
      <c r="B12" s="24"/>
      <c r="C12" s="24"/>
      <c r="D12" s="24"/>
      <c r="E12" s="20"/>
    </row>
    <row r="13" spans="1:7" ht="22.95" customHeight="1" x14ac:dyDescent="0.4">
      <c r="A13" s="25"/>
      <c r="B13" s="18"/>
      <c r="C13" s="18"/>
      <c r="D13" s="18"/>
    </row>
    <row r="14" spans="1:7" s="2" customFormat="1" ht="24" customHeight="1" x14ac:dyDescent="0.3">
      <c r="A14" s="17" t="s">
        <v>0</v>
      </c>
      <c r="B14" s="17" t="s">
        <v>1</v>
      </c>
      <c r="C14" s="17" t="s">
        <v>18</v>
      </c>
      <c r="D14" s="17"/>
      <c r="F14" s="29"/>
      <c r="G14" s="29"/>
    </row>
    <row r="15" spans="1:7" ht="24.6" x14ac:dyDescent="0.55000000000000004">
      <c r="A15" s="21" t="s">
        <v>19</v>
      </c>
      <c r="B15" s="16">
        <v>2.75</v>
      </c>
      <c r="C15" s="21" t="s">
        <v>11</v>
      </c>
      <c r="D15" s="21"/>
    </row>
    <row r="16" spans="1:7" ht="24.6" x14ac:dyDescent="0.55000000000000004">
      <c r="A16" s="21" t="s">
        <v>20</v>
      </c>
      <c r="B16" s="16">
        <v>1.22</v>
      </c>
      <c r="C16" s="21" t="s">
        <v>12</v>
      </c>
      <c r="D16" s="21"/>
      <c r="F16" s="30"/>
    </row>
    <row r="17" spans="1:5" x14ac:dyDescent="0.3">
      <c r="A17" s="9"/>
      <c r="B17" s="9"/>
      <c r="C17" s="9"/>
      <c r="D17" s="9"/>
      <c r="E17" s="9"/>
    </row>
    <row r="18" spans="1:5" ht="15.6" x14ac:dyDescent="0.3">
      <c r="A18" s="5" t="s">
        <v>23</v>
      </c>
      <c r="B18" s="6"/>
      <c r="C18" s="6"/>
      <c r="D18" s="6"/>
      <c r="E18" s="6"/>
    </row>
    <row r="19" spans="1:5" ht="15.6" x14ac:dyDescent="0.3">
      <c r="A19" s="3" t="s">
        <v>4</v>
      </c>
      <c r="B19">
        <f>+(B15)/(B16)</f>
        <v>2.2540983606557377</v>
      </c>
      <c r="C19" s="10">
        <f>$B$20*LN($B$19)</f>
        <v>-2.6414376720332728</v>
      </c>
    </row>
    <row r="20" spans="1:5" x14ac:dyDescent="0.3">
      <c r="A20" s="1" t="s">
        <v>2</v>
      </c>
      <c r="B20" s="1">
        <v>-3.25</v>
      </c>
      <c r="C20" t="s">
        <v>7</v>
      </c>
    </row>
    <row r="22" spans="1:5" x14ac:dyDescent="0.3">
      <c r="A22" t="s">
        <v>5</v>
      </c>
    </row>
    <row r="23" spans="1:5" ht="27.6" customHeight="1" x14ac:dyDescent="0.5">
      <c r="A23" s="14" t="s">
        <v>6</v>
      </c>
      <c r="B23" s="12">
        <v>42226</v>
      </c>
      <c r="C23" s="13">
        <f>-B23*C19</f>
        <v>111537.34713927699</v>
      </c>
      <c r="D23" s="4" t="s">
        <v>25</v>
      </c>
    </row>
    <row r="24" spans="1:5" x14ac:dyDescent="0.3">
      <c r="A24" s="11"/>
      <c r="B24" s="11"/>
      <c r="C24" s="11"/>
      <c r="D24" s="11"/>
      <c r="E24" s="11"/>
    </row>
    <row r="25" spans="1:5" ht="15.6" x14ac:dyDescent="0.3">
      <c r="A25" s="7" t="s">
        <v>24</v>
      </c>
      <c r="B25" s="8"/>
      <c r="C25" s="8"/>
      <c r="D25" s="8"/>
      <c r="E25" s="8"/>
    </row>
    <row r="26" spans="1:5" ht="15.6" x14ac:dyDescent="0.3">
      <c r="A26" s="3" t="s">
        <v>3</v>
      </c>
      <c r="B26" s="15">
        <f>($B$15+1)/($B$16+1)</f>
        <v>1.6891891891891895</v>
      </c>
      <c r="C26" s="10">
        <f>$B$27*LN($B$26)</f>
        <v>-1.7038080933189275</v>
      </c>
    </row>
    <row r="27" spans="1:5" x14ac:dyDescent="0.3">
      <c r="A27" s="8" t="s">
        <v>2</v>
      </c>
      <c r="B27" s="8">
        <v>-3.25</v>
      </c>
      <c r="C27" t="s">
        <v>7</v>
      </c>
    </row>
    <row r="29" spans="1:5" x14ac:dyDescent="0.3">
      <c r="A29" t="s">
        <v>5</v>
      </c>
    </row>
    <row r="30" spans="1:5" ht="28.8" x14ac:dyDescent="0.5">
      <c r="A30" s="14" t="s">
        <v>6</v>
      </c>
      <c r="B30" s="12">
        <v>42226</v>
      </c>
      <c r="C30" s="13">
        <f>-B30*C26</f>
        <v>71945.000548485026</v>
      </c>
      <c r="D30" s="4" t="s">
        <v>25</v>
      </c>
    </row>
    <row r="31" spans="1:5" x14ac:dyDescent="0.3">
      <c r="A31" s="11"/>
      <c r="B31" s="11"/>
      <c r="C31" s="11"/>
      <c r="D31" s="11"/>
      <c r="E31" s="11"/>
    </row>
    <row r="32" spans="1:5" x14ac:dyDescent="0.3">
      <c r="C32" s="28"/>
      <c r="D32" s="28"/>
    </row>
    <row r="34" spans="1:6" x14ac:dyDescent="0.3">
      <c r="A34" s="28"/>
      <c r="B34" s="28"/>
      <c r="C34" s="28"/>
      <c r="D34" s="28"/>
    </row>
    <row r="35" spans="1:6" ht="15" customHeight="1" x14ac:dyDescent="0.3">
      <c r="C35" s="28"/>
      <c r="D35" s="28"/>
    </row>
    <row r="36" spans="1:6" x14ac:dyDescent="0.3">
      <c r="C36" s="28"/>
      <c r="D36" s="28"/>
    </row>
    <row r="37" spans="1:6" x14ac:dyDescent="0.3">
      <c r="C37" s="28"/>
      <c r="D37" s="28"/>
    </row>
    <row r="38" spans="1:6" x14ac:dyDescent="0.3">
      <c r="C38" s="28"/>
      <c r="D38" s="28"/>
    </row>
    <row r="39" spans="1:6" x14ac:dyDescent="0.3">
      <c r="C39" s="28"/>
      <c r="D39" s="28"/>
    </row>
    <row r="40" spans="1:6" x14ac:dyDescent="0.3">
      <c r="C40" s="28"/>
      <c r="D40" s="28"/>
    </row>
    <row r="41" spans="1:6" x14ac:dyDescent="0.3">
      <c r="C41" s="28"/>
      <c r="D41" s="28"/>
    </row>
    <row r="42" spans="1:6" x14ac:dyDescent="0.3">
      <c r="C42" s="28"/>
      <c r="D42" s="28"/>
    </row>
    <row r="44" spans="1:6" x14ac:dyDescent="0.3">
      <c r="A44" s="28"/>
      <c r="B44" s="28"/>
      <c r="C44" s="28"/>
      <c r="D44" s="28"/>
      <c r="E44" s="28"/>
      <c r="F44" s="28"/>
    </row>
    <row r="59" spans="1:1" ht="15.6" x14ac:dyDescent="0.3">
      <c r="A59" s="3"/>
    </row>
    <row r="126" spans="1:4" x14ac:dyDescent="0.3">
      <c r="A126" s="28"/>
      <c r="B126" s="28"/>
      <c r="C126" s="28"/>
      <c r="D126" s="28"/>
    </row>
    <row r="127" spans="1:4" ht="15" customHeight="1" x14ac:dyDescent="0.3">
      <c r="C127" s="28"/>
      <c r="D127" s="28"/>
    </row>
    <row r="128" spans="1:4" x14ac:dyDescent="0.3">
      <c r="C128" s="28"/>
      <c r="D128" s="28"/>
    </row>
    <row r="129" spans="1:4" x14ac:dyDescent="0.3">
      <c r="C129" s="28"/>
      <c r="D129" s="28"/>
    </row>
    <row r="130" spans="1:4" x14ac:dyDescent="0.3">
      <c r="C130" s="28"/>
      <c r="D130" s="28"/>
    </row>
    <row r="131" spans="1:4" x14ac:dyDescent="0.3">
      <c r="C131" s="28"/>
      <c r="D131" s="28"/>
    </row>
    <row r="132" spans="1:4" x14ac:dyDescent="0.3">
      <c r="C132" s="28"/>
      <c r="D132" s="28"/>
    </row>
    <row r="133" spans="1:4" x14ac:dyDescent="0.3">
      <c r="C133" s="28"/>
      <c r="D133" s="28"/>
    </row>
    <row r="134" spans="1:4" x14ac:dyDescent="0.3">
      <c r="C134" s="28"/>
      <c r="D134" s="28"/>
    </row>
    <row r="135" spans="1:4" x14ac:dyDescent="0.3">
      <c r="C135" s="28"/>
      <c r="D135" s="28"/>
    </row>
    <row r="137" spans="1:4" x14ac:dyDescent="0.3">
      <c r="A137" s="28"/>
      <c r="B137" s="28"/>
      <c r="C137" s="28"/>
      <c r="D137" s="28"/>
    </row>
    <row r="138" spans="1:4" ht="15" customHeight="1" x14ac:dyDescent="0.3">
      <c r="C138" s="28"/>
      <c r="D138" s="28"/>
    </row>
    <row r="139" spans="1:4" x14ac:dyDescent="0.3">
      <c r="C139" s="28"/>
      <c r="D139" s="28"/>
    </row>
    <row r="140" spans="1:4" x14ac:dyDescent="0.3">
      <c r="C140" s="28"/>
      <c r="D140" s="28"/>
    </row>
    <row r="142" spans="1:4" x14ac:dyDescent="0.3">
      <c r="A142" s="28"/>
      <c r="B142" s="28"/>
      <c r="C142" s="28"/>
      <c r="D142" s="28"/>
    </row>
    <row r="143" spans="1:4" x14ac:dyDescent="0.3">
      <c r="C143" s="28"/>
      <c r="D143" s="28"/>
    </row>
    <row r="144" spans="1:4" x14ac:dyDescent="0.3">
      <c r="C144" s="28"/>
      <c r="D144" s="28"/>
    </row>
    <row r="145" spans="3:4" x14ac:dyDescent="0.3">
      <c r="C145" s="28"/>
      <c r="D145" s="28"/>
    </row>
    <row r="146" spans="3:4" x14ac:dyDescent="0.3">
      <c r="C146" s="28"/>
      <c r="D146" s="28"/>
    </row>
    <row r="147" spans="3:4" x14ac:dyDescent="0.3">
      <c r="C147" s="28"/>
      <c r="D147" s="28"/>
    </row>
    <row r="148" spans="3:4" x14ac:dyDescent="0.3">
      <c r="C148" s="28"/>
      <c r="D148" s="28"/>
    </row>
    <row r="149" spans="3:4" x14ac:dyDescent="0.3">
      <c r="C149" s="28"/>
      <c r="D149" s="28"/>
    </row>
    <row r="150" spans="3:4" x14ac:dyDescent="0.3">
      <c r="C150" s="28"/>
      <c r="D150" s="28"/>
    </row>
  </sheetData>
  <mergeCells count="15">
    <mergeCell ref="A44:F44"/>
    <mergeCell ref="F14:G14"/>
    <mergeCell ref="C32:D32"/>
    <mergeCell ref="A34:D34"/>
    <mergeCell ref="C35:D35"/>
    <mergeCell ref="C36:D42"/>
    <mergeCell ref="A142:D142"/>
    <mergeCell ref="C143:D143"/>
    <mergeCell ref="C144:D150"/>
    <mergeCell ref="A126:D126"/>
    <mergeCell ref="C127:D127"/>
    <mergeCell ref="C128:D135"/>
    <mergeCell ref="A137:D137"/>
    <mergeCell ref="C138:D138"/>
    <mergeCell ref="C139:D140"/>
  </mergeCells>
  <hyperlinks>
    <hyperlink ref="A4" r:id="rId1" xr:uid="{A82D7A73-9129-4694-A3ED-398F6D3A875A}"/>
  </hyperlinks>
  <pageMargins left="0.7" right="0.7" top="0.75" bottom="0.75" header="0.3" footer="0.3"/>
  <pageSetup scale="21" fitToWidth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Neltner</dc:creator>
  <dc:description/>
  <cp:lastModifiedBy>Tom Neltner</cp:lastModifiedBy>
  <cp:revision>38</cp:revision>
  <cp:lastPrinted>2025-02-18T15:24:42Z</cp:lastPrinted>
  <dcterms:created xsi:type="dcterms:W3CDTF">2024-12-24T00:28:25Z</dcterms:created>
  <dcterms:modified xsi:type="dcterms:W3CDTF">2025-02-28T19:57:32Z</dcterms:modified>
  <dc:language>en-US</dc:language>
</cp:coreProperties>
</file>